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<sst xmlns="http://schemas.openxmlformats.org/spreadsheetml/2006/main" count="46" uniqueCount="46">
  <si>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</si>
  <si>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NIJ100</t>
  </si>
  <si>
    <t xml:space="preserve">m</t>
  </si>
  <si>
    <t xml:space="preserve">Impermeabilización de junta de albañil de construcción. Sistema "PANTALLAX".</t>
  </si>
  <si>
    <r>
      <rPr>
        <sz val="8.25"/>
        <color rgb="FF000000"/>
        <rFont val="Arial"/>
        <family val="2"/>
      </rPr>
      <t xml:space="preserve">Impermeabilización de junta de albañil de construcción en muro de sótano de hormigón, por encima de la napa freática. Sistema "PANTALLAX", formado por; apertura y saneado de la junta mediante roza de 5x5 cm, dejándola libre de elementos disgregados y coqueras; obturación instantánea de vía de agua en el interior de la roza, sistema Rapid, con mortero de fraguado ultrarrápido, presionando con fuerza sobre la zona a obturar, en tantas capas como sean necesarias hasta conseguir el corte de la vía de agua; limpieza de la junta mediante proyección de agua a presión, sistema Proyec, eliminando todos los restos de suciedad, grasas y polvo del soporte, dejando el poro abierto; aplicación de sistema Osmotic, de mortero impermeabilizante, (rendimiento: 1 kg/m²), que actúa por ósmosis saturando la red capilar del hormigón como puente de unión; sellado de junta, sistema Mortar, con mortero para reparación e impermeabilización, (rendimiento: 5 kg/m) y acabado con una capa de refuerzo, sistema Elastic, con lechada impermeabilizante elástica, color gris cemento, que actúa como barrera elástica superficial, (rendimiento: 1,5 kg/m² la primera capa y 1,5 kg/m² la segunda capa), aplicada mientras la primera capa esté aún fresca, sin que haya fraguado totalmente.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</si>
  <si>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</si>
  <si>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</si>
  <si>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</si>
  <si>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</si>
  <si>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</si>
  <si>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</si>
  <si>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</si>
  <si>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mt09rev010</t>
  </si>
  <si>
    <t xml:space="preserve">kg</t>
  </si>
  <si>
    <t xml:space="preserve">Mortero de fraguado ultrarrápido, para obturación de vías de agua, sistema Rapid "PANTALLAX".</t>
  </si>
  <si>
    <t xml:space="preserve">mt09liv010a</t>
  </si>
  <si>
    <t xml:space="preserve">kg</t>
  </si>
  <si>
    <t xml:space="preserve">Mortero impermeabilizante, color gris cemento, compuesto de cemento Portland, arena de cuarzo y aditivos tensoactivos, para sistema Osmotic "PANTALLAX".</t>
  </si>
  <si>
    <t xml:space="preserve">mt09rev030a</t>
  </si>
  <si>
    <t xml:space="preserve">kg</t>
  </si>
  <si>
    <t xml:space="preserve">Mortero para reparación e impermeabilización de superficies, sistema Mortar "PANTALLAX".</t>
  </si>
  <si>
    <t xml:space="preserve">mt09liv020a</t>
  </si>
  <si>
    <t xml:space="preserve">kg</t>
  </si>
  <si>
    <t xml:space="preserve">Lechada impermeabilizante elástica, color gris cemento, compuesta de cemento Portland, arena de cuarzo, aditivos tensoactivos y polímeros, resistente a la helada y al calor, y permeable al vapor de agua, para sistema Elastic "PANTALLAX".</t>
  </si>
  <si>
    <t xml:space="preserve">Subtotal materiales:</t>
  </si>
  <si>
    <t xml:space="preserve">Equipo</t>
  </si>
  <si>
    <t xml:space="preserve">mq08lch020a</t>
  </si>
  <si>
    <t xml:space="preserve">h</t>
  </si>
  <si>
    <t xml:space="preserve">Equipo de chorro de agua a presión.</t>
  </si>
  <si>
    <t xml:space="preserve">mq08gel010k</t>
  </si>
  <si>
    <t xml:space="preserve">h</t>
  </si>
  <si>
    <t xml:space="preserve">Grupo electrógeno insonorizado, trifásico, de 45 kVA de potencia.</t>
  </si>
  <si>
    <t xml:space="preserve">Subtotal equipo:</t>
  </si>
  <si>
    <t xml:space="preserve">Mano de obra</t>
  </si>
  <si>
    <t xml:space="preserve">mo032</t>
  </si>
  <si>
    <t xml:space="preserve">h</t>
  </si>
  <si>
    <t xml:space="preserve">Oficial instalador de material aislante contra humedades.</t>
  </si>
  <si>
    <t xml:space="preserve">mo070</t>
  </si>
  <si>
    <t xml:space="preserve">h</t>
  </si>
  <si>
    <t xml:space="preserve">Medio oficial instalador de material aislante contra humedades.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</si>
  <si>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</si>
  <si>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</si>
  <si>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</si>
  <si>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</si>
  <si>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26,79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</si>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</sst>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7.14" customWidth="1"/>
    <col min="4" max="4" width="72.59" customWidth="1"/>
    <col min="5" max="5" width="12.92" customWidth="1"/>
    <col min="6" max="6" width="13.09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08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0.1</v>
      </c>
      <c r="F10" s="12">
        <v>62.99</v>
      </c>
      <c r="G10" s="12">
        <f ca="1">ROUND(INDIRECT(ADDRESS(ROW()+(0), COLUMN()+(-2), 1))*INDIRECT(ADDRESS(ROW()+(0), COLUMN()+(-1), 1)), 2)</f>
        <v>6.3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53.99</v>
      </c>
      <c r="G11" s="12">
        <f ca="1">ROUND(INDIRECT(ADDRESS(ROW()+(0), COLUMN()+(-2), 1))*INDIRECT(ADDRESS(ROW()+(0), COLUMN()+(-1), 1)), 2)</f>
        <v>53.99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5</v>
      </c>
      <c r="F12" s="12">
        <v>26.99</v>
      </c>
      <c r="G12" s="12">
        <f ca="1">ROUND(INDIRECT(ADDRESS(ROW()+(0), COLUMN()+(-2), 1))*INDIRECT(ADDRESS(ROW()+(0), COLUMN()+(-1), 1)), 2)</f>
        <v>134.95</v>
      </c>
    </row>
    <row r="13" spans="1:7" ht="34.50" thickBot="1" customHeight="1">
      <c r="A13" s="1" t="s">
        <v>21</v>
      </c>
      <c r="B13" s="1"/>
      <c r="C13" s="10" t="s">
        <v>22</v>
      </c>
      <c r="D13" s="1" t="s">
        <v>23</v>
      </c>
      <c r="E13" s="13">
        <v>3</v>
      </c>
      <c r="F13" s="14">
        <v>116.97</v>
      </c>
      <c r="G13" s="14">
        <f ca="1">ROUND(INDIRECT(ADDRESS(ROW()+(0), COLUMN()+(-2), 1))*INDIRECT(ADDRESS(ROW()+(0), COLUMN()+(-1), 1)), 2)</f>
        <v>350.91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546.15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0.104</v>
      </c>
      <c r="F16" s="12">
        <v>179.33</v>
      </c>
      <c r="G16" s="12">
        <f ca="1">ROUND(INDIRECT(ADDRESS(ROW()+(0), COLUMN()+(-2), 1))*INDIRECT(ADDRESS(ROW()+(0), COLUMN()+(-1), 1)), 2)</f>
        <v>18.65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0.104</v>
      </c>
      <c r="F17" s="14">
        <v>167.35</v>
      </c>
      <c r="G17" s="14">
        <f ca="1">ROUND(INDIRECT(ADDRESS(ROW()+(0), COLUMN()+(-2), 1))*INDIRECT(ADDRESS(ROW()+(0), COLUMN()+(-1), 1)), 2)</f>
        <v>17.4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36.05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" t="s">
        <v>34</v>
      </c>
      <c r="B20" s="1"/>
      <c r="C20" s="10" t="s">
        <v>35</v>
      </c>
      <c r="D20" s="1" t="s">
        <v>36</v>
      </c>
      <c r="E20" s="11">
        <v>0.121</v>
      </c>
      <c r="F20" s="12">
        <v>363.15</v>
      </c>
      <c r="G20" s="12">
        <f ca="1">ROUND(INDIRECT(ADDRESS(ROW()+(0), COLUMN()+(-2), 1))*INDIRECT(ADDRESS(ROW()+(0), COLUMN()+(-1), 1)), 2)</f>
        <v>43.94</v>
      </c>
    </row>
    <row r="21" spans="1:7" ht="13.50" thickBot="1" customHeight="1">
      <c r="A21" s="1" t="s">
        <v>37</v>
      </c>
      <c r="B21" s="1"/>
      <c r="C21" s="10" t="s">
        <v>38</v>
      </c>
      <c r="D21" s="1" t="s">
        <v>39</v>
      </c>
      <c r="E21" s="13">
        <v>0.121</v>
      </c>
      <c r="F21" s="14">
        <v>252.15</v>
      </c>
      <c r="G21" s="14">
        <f ca="1">ROUND(INDIRECT(ADDRESS(ROW()+(0), COLUMN()+(-2), 1))*INDIRECT(ADDRESS(ROW()+(0), COLUMN()+(-1), 1)), 2)</f>
        <v>30.51</v>
      </c>
    </row>
    <row r="22" spans="1:7" ht="13.50" thickBot="1" customHeight="1">
      <c r="A22" s="15"/>
      <c r="B22" s="15"/>
      <c r="C22" s="15"/>
      <c r="D22" s="15"/>
      <c r="E22" s="9" t="s">
        <v>40</v>
      </c>
      <c r="F22" s="9"/>
      <c r="G22" s="17">
        <f ca="1">ROUND(SUM(INDIRECT(ADDRESS(ROW()+(-1), COLUMN()+(0), 1)),INDIRECT(ADDRESS(ROW()+(-2), COLUMN()+(0), 1))), 2)</f>
        <v>74.45</v>
      </c>
    </row>
    <row r="23" spans="1:7" ht="13.50" thickBot="1" customHeight="1">
      <c r="A23" s="15">
        <v>4</v>
      </c>
      <c r="B23" s="15"/>
      <c r="C23" s="15"/>
      <c r="D23" s="18" t="s">
        <v>41</v>
      </c>
      <c r="E23" s="18"/>
      <c r="F23" s="15"/>
      <c r="G23" s="15"/>
    </row>
    <row r="24" spans="1:7" ht="13.50" thickBot="1" customHeight="1">
      <c r="A24" s="19"/>
      <c r="B24" s="19"/>
      <c r="C24" s="20" t="s">
        <v>42</v>
      </c>
      <c r="D24" s="19" t="s">
        <v>43</v>
      </c>
      <c r="E24" s="13">
        <v>2</v>
      </c>
      <c r="F24" s="14">
        <f ca="1">ROUND(SUM(INDIRECT(ADDRESS(ROW()+(-2), COLUMN()+(1), 1)),INDIRECT(ADDRESS(ROW()+(-6), COLUMN()+(1), 1)),INDIRECT(ADDRESS(ROW()+(-10), COLUMN()+(1), 1))), 2)</f>
        <v>656.65</v>
      </c>
      <c r="G24" s="14">
        <f ca="1">ROUND(INDIRECT(ADDRESS(ROW()+(0), COLUMN()+(-2), 1))*INDIRECT(ADDRESS(ROW()+(0), COLUMN()+(-1), 1))/100, 2)</f>
        <v>13.13</v>
      </c>
    </row>
    <row r="25" spans="1:7" ht="13.50" thickBot="1" customHeight="1">
      <c r="A25" s="21" t="s">
        <v>44</v>
      </c>
      <c r="B25" s="21"/>
      <c r="C25" s="22"/>
      <c r="D25" s="23"/>
      <c r="E25" s="24" t="s">
        <v>45</v>
      </c>
      <c r="F25" s="25"/>
      <c r="G25" s="26">
        <f ca="1">ROUND(SUM(INDIRECT(ADDRESS(ROW()+(-1), COLUMN()+(0), 1)),INDIRECT(ADDRESS(ROW()+(-3), COLUMN()+(0), 1)),INDIRECT(ADDRESS(ROW()+(-7), COLUMN()+(0), 1)),INDIRECT(ADDRESS(ROW()+(-11), COLUMN()+(0), 1))), 2)</f>
        <v>669.78</v>
      </c>
    </row>
  </sheetData>
  <mergeCells count="29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B21"/>
    <mergeCell ref="A22:B22"/>
    <mergeCell ref="E22:F22"/>
    <mergeCell ref="A23:B23"/>
    <mergeCell ref="D23:E23"/>
    <mergeCell ref="A24:B24"/>
    <mergeCell ref="A25:D25"/>
    <mergeCell ref="E25:F25"/>
  </mergeCells>
  <pageMargins left="0.147638" right="0.147638" top="0.206693" bottom="0.206693" header="0.0" footer="0.0"/>
  <pageSetup paperSize="9" orientation="portrait"/>
  <rowBreaks count="0" manualBreakCount="0">
    </rowBreaks>
</worksheet>
</file>